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<sst xmlns="http://schemas.openxmlformats.org/spreadsheetml/2006/main" count="106" uniqueCount="81">
  <si>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QUADRO FINANZIARIO RIASSUNTIVO PER INTERVENTO 4.2</t>
  </si>
  <si>
    <t>Distretto socio sanitario</t>
  </si>
  <si>
    <t>annualità 2022</t>
  </si>
  <si>
    <t>macroattività Decreto FNPS (Allegato D e SIOSS)</t>
  </si>
  <si>
    <t>Codifica</t>
  </si>
  <si>
    <t>Macrotipologia</t>
  </si>
  <si>
    <t>Denominazione Intervento /servizio</t>
  </si>
  <si>
    <t>Costo totale</t>
  </si>
  <si>
    <t>Cofinaziamento comunale</t>
  </si>
  <si>
    <t>Quota a carico della ASL ( se intervento /servizio di natura socio sanitaria)*</t>
  </si>
  <si>
    <t>Quota assegnata dalla Regione</t>
  </si>
  <si>
    <t>Quotà fondo povertà 2018 – reddito di cittadinanza</t>
  </si>
  <si>
    <t>INTERVENTI PER LA DOMICILIARITA’</t>
  </si>
  <si>
    <t>C_1_G2</t>
  </si>
  <si>
    <t>ASSISTENZA DOMICILIARE INTEGRATA CON I SERVIZI SANITARIA</t>
  </si>
  <si>
    <t>Assistenza domiciliare integrata</t>
  </si>
  <si>
    <t>C_3_G1</t>
  </si>
  <si>
    <t>ASSISTENZA DOMICILIARE SOCIO ASSISTENZIALE</t>
  </si>
  <si>
    <t xml:space="preserve">ASSISTENZA DOMICILIARE </t>
  </si>
  <si>
    <t xml:space="preserve">MISURE PER IL SOSTEGNO E L’INCLUSIONE SOCIALE </t>
  </si>
  <si>
    <t>B_1_IC5a</t>
  </si>
  <si>
    <t>INTEGRAZIONE AL REDDITO</t>
  </si>
  <si>
    <t>CONTRIBUTI PER ASSISTENZA ECONOMICA  PROVVIDENZE ECONOMICHE DISAGIATI PSICHICI</t>
  </si>
  <si>
    <t>C_2_G5</t>
  </si>
  <si>
    <t>ASSISTENZA DOMICILIARE INTEGRATA CON I SERVIZI SANITARI</t>
  </si>
  <si>
    <t xml:space="preserve">ASSEGNI DI CURA - CONTRIBUTI AUTISMO </t>
  </si>
  <si>
    <t>CENTRI SRVIZI DIURNI E SEMIRESIDENZIALI</t>
  </si>
  <si>
    <t>D2_lA4a</t>
  </si>
  <si>
    <t xml:space="preserve">CENTRO CON FUNZIONI SOCIO ASSISTENZIALE </t>
  </si>
  <si>
    <t>Centri diurni</t>
  </si>
  <si>
    <t>STRUTTURE COMUNITARIE E RESIDENZIALI</t>
  </si>
  <si>
    <t>E8_IA6b</t>
  </si>
  <si>
    <t>INTERGRAZIONE RETTA STRUTTURE SOCIO- SANITARIE RSA + ex art 26</t>
  </si>
  <si>
    <t>Integrazione retta strutture socio - sanitarie</t>
  </si>
  <si>
    <t>Contributi per assistenza economica</t>
  </si>
  <si>
    <t>MISURE PER IL SOSTEGNO E L’INCLUSIONE SOCIALE</t>
  </si>
  <si>
    <t>B7_ C1</t>
  </si>
  <si>
    <t>PRONTO INTERVENTO SOCIALE ED INTERVENTI PER LE POVERTA’ ESTREME</t>
  </si>
  <si>
    <t>Ponto intevento sociale ed interventi per la povertà estrema</t>
  </si>
  <si>
    <t>C 3_ G6</t>
  </si>
  <si>
    <t>ALTRI INTERVENTI PER LA DOMICILIARITA’</t>
  </si>
  <si>
    <t>Servizio pasti a domicilio</t>
  </si>
  <si>
    <t>B_2_G1</t>
  </si>
  <si>
    <t>SOSTEGNO SOCIO EDUCATIVO DOMICILIARE</t>
  </si>
  <si>
    <t>Assistenza Domiciliare socio educativa progetto Il Monello</t>
  </si>
  <si>
    <t>B_3_F1</t>
  </si>
  <si>
    <t>SOSTEGNO SOCIO EDUCATIVO SCOLASTICO</t>
  </si>
  <si>
    <t>Sostegno socio educativo scolastico</t>
  </si>
  <si>
    <t xml:space="preserve">ACCESSO VALUTAZIONE E PROGETTAZIONE </t>
  </si>
  <si>
    <t>A 3_ A 2</t>
  </si>
  <si>
    <t>ASSISTENZA E SOSTEGNO A DONNE VITTIME DI VIOLENZA (sportello)</t>
  </si>
  <si>
    <t>Centro Antiviolenza</t>
  </si>
  <si>
    <t>E8_IA6a</t>
  </si>
  <si>
    <t>pagamento - Integrazione retta</t>
  </si>
  <si>
    <t xml:space="preserve">Integrazione retta per prestazioni residenziali socio-assistenziali </t>
  </si>
  <si>
    <t>A _A1</t>
  </si>
  <si>
    <t>SERVIZI DI INFORMAZIONE CONSULENZA E ORIENTAMENTO</t>
  </si>
  <si>
    <t xml:space="preserve"> Segretariato sociale </t>
  </si>
  <si>
    <t>A _A1a</t>
  </si>
  <si>
    <t>SERVIZI DI INFORMAZIONE CONSULENZA E ORIENTAMENTO - PUA</t>
  </si>
  <si>
    <t>Punto Unico di Accesso alle prestazioni socio sanitarie</t>
  </si>
  <si>
    <t>B_4_IB5</t>
  </si>
  <si>
    <t>Supporto alle famiglie e alle reti familiari</t>
  </si>
  <si>
    <t xml:space="preserve">Contributi economici familiare di minori </t>
  </si>
  <si>
    <t>A 2_ D1</t>
  </si>
  <si>
    <t>ATTIVITA' DI SERVIZIO SOCIALE DI SUPPORTO ALLA PERSONA ALLA FAMIGLIA E RETE SOCIALE</t>
  </si>
  <si>
    <t>Servizio sociale professionale</t>
  </si>
  <si>
    <t>AZIONI DI SISTEMA</t>
  </si>
  <si>
    <t>UDP</t>
  </si>
  <si>
    <t xml:space="preserve">UFFICIO DI PIANO
</t>
  </si>
  <si>
    <t>TOTALE SPESA SOCIALE 2022</t>
  </si>
  <si>
    <t>LEPS</t>
  </si>
  <si>
    <t>NO LEPS</t>
  </si>
  <si>
    <t xml:space="preserve">TOTALE SPESA REGIONE  </t>
  </si>
  <si>
    <t xml:space="preserve">TOTALE SPESA COMUNE DI LADISPOLI </t>
  </si>
  <si>
    <t xml:space="preserve">TOTALE SPESA COMUNE DI CERVETERI  </t>
  </si>
  <si>
    <t>TOTALE SPESA ASL  2023</t>
  </si>
  <si>
    <t>TOTALE SPESA  STATO</t>
  </si>
  <si>
    <t>COSTI GESTIONALI</t>
  </si>
  <si>
    <t>TOTALE</t>
  </si>
  <si>
    <t>87,693,72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</si>
</sst>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_-* #,##0.00\ [$€-410]_-;\-* #,##0.00\ [$€-410]_-;_-* \-??\ [$€-410]_-;_-@_-"/>
    <numFmt numFmtId="166" formatCode="_-* #,##0.00_-;\-* #,##0.00_-;_-* \-??_-;_-@_-"/>
    <numFmt numFmtId="167" formatCode="#,##0.00&quot; €&quot;;[Red]\-#,##0.00&quot; €&quot;"/>
  </numFmts>
  <fonts count="42"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/>
      <protection/>
    </xf>
    <xf numFmtId="0" fontId="30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164" fontId="0" fillId="0" borderId="10" xfId="0" applyNumberForma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10" xfId="44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>
      <alignment horizontal="left" vertical="top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center" vertical="center" wrapText="1"/>
    </xf>
    <xf numFmtId="164" fontId="5" fillId="0" borderId="0" xfId="44" applyNumberFormat="1" applyFont="1" applyFill="1" applyBorder="1" applyAlignment="1" applyProtection="1">
      <alignment horizontal="center" vertical="center" wrapText="1"/>
      <protection/>
    </xf>
    <xf numFmtId="164" fontId="2" fillId="0" borderId="0" xfId="42" applyNumberFormat="1" applyFont="1" applyFill="1" applyBorder="1" applyAlignment="1">
      <alignment vertical="center" wrapText="1"/>
      <protection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67" fontId="0" fillId="0" borderId="0" xfId="0" applyNumberFormat="1" applyAlignment="1">
      <alignment horizontal="left" vertical="top"/>
    </xf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vertical="center"/>
    </xf>
    <xf numFmtId="164" fontId="3" fillId="35" borderId="10" xfId="0" applyNumberFormat="1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/>
    </xf>
    <xf numFmtId="164" fontId="2" fillId="37" borderId="10" xfId="0" applyNumberFormat="1" applyFont="1" applyFill="1" applyBorder="1" applyAlignment="1">
      <alignment horizontal="center" vertical="top" wrapText="1"/>
    </xf>
    <xf numFmtId="164" fontId="2" fillId="37" borderId="10" xfId="0" applyNumberFormat="1" applyFont="1" applyFill="1" applyBorder="1" applyAlignment="1">
      <alignment horizontal="center" vertical="top"/>
    </xf>
    <xf numFmtId="164" fontId="3" fillId="37" borderId="10" xfId="0" applyNumberFormat="1" applyFont="1" applyFill="1" applyBorder="1" applyAlignment="1">
      <alignment horizontal="center" vertical="top"/>
    </xf>
    <xf numFmtId="164" fontId="2" fillId="38" borderId="10" xfId="0" applyNumberFormat="1" applyFont="1" applyFill="1" applyBorder="1" applyAlignment="1">
      <alignment horizontal="center" vertical="top" wrapText="1"/>
    </xf>
    <xf numFmtId="164" fontId="2" fillId="38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64" fontId="9" fillId="33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164" fontId="3" fillId="38" borderId="10" xfId="0" applyNumberFormat="1" applyFont="1" applyFill="1" applyBorder="1" applyAlignment="1">
      <alignment horizontal="center" vertical="top"/>
    </xf>
    <xf numFmtId="0" fontId="0" fillId="38" borderId="0" xfId="0" applyFill="1" applyAlignment="1">
      <alignment horizontal="left" vertical="top"/>
    </xf>
    <xf numFmtId="164" fontId="2" fillId="39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D19">
      <selection activeCell="E34" sqref="E34"/>
    </sheetView>
  </sheetViews>
  <sheetFormatPr defaultColWidth="8.7109375" defaultRowHeight="12.75"/>
  <cols>
    <col min="1" max="1" width="27.421875" style="1" customWidth="1"/>
    <col min="2" max="2" width="20.00390625" style="2" customWidth="1"/>
    <col min="3" max="3" width="33.00390625" style="1" customWidth="1"/>
    <col min="4" max="4" width="40.28125" style="1" customWidth="1"/>
    <col min="5" max="5" width="21.28125" style="1" customWidth="1"/>
    <col min="6" max="6" width="20.421875" style="3" customWidth="1"/>
    <col min="7" max="7" width="30.7109375" style="1" customWidth="1"/>
    <col min="8" max="8" width="17.421875" style="3" customWidth="1"/>
    <col min="9" max="9" width="21.57421875" style="0" customWidth="1"/>
    <col min="10" max="10" width="16.8515625" style="0" customWidth="1"/>
    <col min="11" max="12" width="13.28125" style="0" customWidth="1"/>
  </cols>
  <sheetData>
    <row r="1" spans="1:9" ht="25.5" customHeight="1">
      <c r="A1" s="75" t="s">
        <v>0</v>
      </c>
      <c r="B1" s="75"/>
      <c r="C1" s="75"/>
      <c r="D1" s="75"/>
      <c r="E1" s="75"/>
      <c r="F1" s="75"/>
      <c r="G1" s="75"/>
      <c r="H1" s="75"/>
      <c r="I1" s="4"/>
    </row>
    <row r="2" spans="1:9" ht="14.25">
      <c r="A2" s="5" t="s">
        <v>1</v>
      </c>
      <c r="B2" s="76"/>
      <c r="C2" s="76"/>
      <c r="D2" s="76"/>
      <c r="E2" s="76"/>
      <c r="F2" s="76"/>
      <c r="G2" s="76"/>
      <c r="H2" s="76"/>
      <c r="I2" s="4"/>
    </row>
    <row r="3" spans="1:9" ht="15">
      <c r="A3" s="7" t="s">
        <v>2</v>
      </c>
      <c r="B3" s="77"/>
      <c r="C3" s="77"/>
      <c r="D3" s="77"/>
      <c r="E3" s="77"/>
      <c r="F3" s="77"/>
      <c r="G3" s="77"/>
      <c r="H3" s="77"/>
      <c r="I3" s="4"/>
    </row>
    <row r="4" spans="1:9" ht="46.5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10" t="s">
        <v>8</v>
      </c>
      <c r="G4" s="8" t="s">
        <v>9</v>
      </c>
      <c r="H4" s="10" t="s">
        <v>10</v>
      </c>
      <c r="I4" s="11" t="s">
        <v>11</v>
      </c>
    </row>
    <row r="5" spans="1:11" ht="48.75" customHeight="1">
      <c r="A5" s="12" t="s">
        <v>12</v>
      </c>
      <c r="B5" s="9" t="s">
        <v>13</v>
      </c>
      <c r="C5" s="13" t="s">
        <v>14</v>
      </c>
      <c r="D5" s="7" t="s">
        <v>15</v>
      </c>
      <c r="E5" s="14">
        <v>380000</v>
      </c>
      <c r="F5" s="14"/>
      <c r="G5" s="14"/>
      <c r="H5" s="14">
        <v>380000</v>
      </c>
      <c r="I5" s="14"/>
      <c r="J5" s="15"/>
      <c r="K5" s="16"/>
    </row>
    <row r="6" spans="1:11" ht="48.75" customHeight="1">
      <c r="A6" s="12" t="s">
        <v>12</v>
      </c>
      <c r="B6" s="9" t="s">
        <v>16</v>
      </c>
      <c r="C6" s="13" t="s">
        <v>17</v>
      </c>
      <c r="D6" s="13" t="s">
        <v>18</v>
      </c>
      <c r="E6" s="14">
        <f>F6+I6</f>
        <v>1110748</v>
      </c>
      <c r="F6" s="14">
        <v>965748</v>
      </c>
      <c r="G6" s="14">
        <f>F6*3</f>
        <v>2897244</v>
      </c>
      <c r="H6" s="14"/>
      <c r="I6" s="14">
        <v>145000</v>
      </c>
      <c r="J6" s="16"/>
      <c r="K6" s="16"/>
    </row>
    <row r="7" spans="1:11" ht="48.75" customHeight="1">
      <c r="A7" s="12" t="s">
        <v>19</v>
      </c>
      <c r="B7" s="9" t="s">
        <v>20</v>
      </c>
      <c r="C7" s="17" t="s">
        <v>21</v>
      </c>
      <c r="D7" s="13" t="s">
        <v>22</v>
      </c>
      <c r="E7" s="14">
        <v>84924.03</v>
      </c>
      <c r="F7" s="14"/>
      <c r="G7" s="6"/>
      <c r="H7" s="14">
        <v>84924.03</v>
      </c>
      <c r="I7" s="14"/>
      <c r="J7" s="16"/>
      <c r="K7" s="16"/>
    </row>
    <row r="8" spans="1:11" ht="48.75" customHeight="1">
      <c r="A8" s="12" t="s">
        <v>12</v>
      </c>
      <c r="B8" s="9" t="s">
        <v>23</v>
      </c>
      <c r="C8" s="13" t="s">
        <v>24</v>
      </c>
      <c r="D8" s="13" t="s">
        <v>25</v>
      </c>
      <c r="E8" s="14">
        <v>1102278.03</v>
      </c>
      <c r="F8" s="14"/>
      <c r="G8" s="14"/>
      <c r="H8" s="14">
        <v>1102278.03</v>
      </c>
      <c r="I8" s="14"/>
      <c r="J8" s="18"/>
      <c r="K8" s="16"/>
    </row>
    <row r="9" spans="1:9" ht="39.75" customHeight="1">
      <c r="A9" s="12" t="s">
        <v>26</v>
      </c>
      <c r="B9" s="9" t="s">
        <v>27</v>
      </c>
      <c r="C9" s="13" t="s">
        <v>28</v>
      </c>
      <c r="D9" s="7" t="s">
        <v>29</v>
      </c>
      <c r="E9" s="14">
        <v>243000</v>
      </c>
      <c r="F9" s="14"/>
      <c r="G9" s="14"/>
      <c r="H9" s="14">
        <v>243000</v>
      </c>
      <c r="I9" s="19"/>
    </row>
    <row r="10" spans="1:9" ht="49.5" customHeight="1">
      <c r="A10" s="12" t="s">
        <v>30</v>
      </c>
      <c r="B10" s="9" t="s">
        <v>31</v>
      </c>
      <c r="C10" s="17" t="s">
        <v>32</v>
      </c>
      <c r="D10" s="20" t="s">
        <v>33</v>
      </c>
      <c r="E10" s="14">
        <v>1277411.26</v>
      </c>
      <c r="F10" s="14">
        <v>638705.63</v>
      </c>
      <c r="H10" s="14">
        <v>638705.63</v>
      </c>
      <c r="I10" s="19"/>
    </row>
    <row r="11" spans="1:9" ht="43.5" customHeight="1">
      <c r="A11" s="12" t="s">
        <v>19</v>
      </c>
      <c r="B11" s="9" t="s">
        <v>20</v>
      </c>
      <c r="C11" s="17" t="s">
        <v>21</v>
      </c>
      <c r="D11" s="13" t="s">
        <v>34</v>
      </c>
      <c r="E11" s="14">
        <v>126266</v>
      </c>
      <c r="F11" s="14">
        <v>126266</v>
      </c>
      <c r="G11" s="14"/>
      <c r="H11" s="14"/>
      <c r="I11" s="21"/>
    </row>
    <row r="12" spans="1:9" ht="48" customHeight="1">
      <c r="A12" s="22" t="s">
        <v>35</v>
      </c>
      <c r="B12" s="9" t="s">
        <v>36</v>
      </c>
      <c r="C12" s="17" t="s">
        <v>37</v>
      </c>
      <c r="D12" s="13" t="s">
        <v>38</v>
      </c>
      <c r="E12" s="14">
        <f>H12++I12</f>
        <v>19823.33</v>
      </c>
      <c r="F12" s="14"/>
      <c r="G12" s="14"/>
      <c r="H12" s="14">
        <v>10544.43</v>
      </c>
      <c r="I12" s="14">
        <v>9278.9</v>
      </c>
    </row>
    <row r="13" spans="1:9" ht="45" customHeight="1">
      <c r="A13" s="12" t="s">
        <v>12</v>
      </c>
      <c r="B13" s="9" t="s">
        <v>39</v>
      </c>
      <c r="C13" s="17" t="s">
        <v>40</v>
      </c>
      <c r="D13" s="13" t="s">
        <v>41</v>
      </c>
      <c r="E13" s="14">
        <v>64000</v>
      </c>
      <c r="F13" s="14">
        <v>64000</v>
      </c>
      <c r="G13" s="14"/>
      <c r="H13" s="14"/>
      <c r="I13" s="21"/>
    </row>
    <row r="14" spans="1:9" ht="46.5" customHeight="1">
      <c r="A14" s="22" t="s">
        <v>35</v>
      </c>
      <c r="B14" s="9" t="s">
        <v>42</v>
      </c>
      <c r="C14" s="17" t="s">
        <v>43</v>
      </c>
      <c r="D14" s="13" t="s">
        <v>44</v>
      </c>
      <c r="E14" s="14">
        <v>130000</v>
      </c>
      <c r="F14" s="14"/>
      <c r="G14" s="14"/>
      <c r="H14" s="14">
        <v>130000</v>
      </c>
      <c r="I14" s="21"/>
    </row>
    <row r="15" spans="1:9" ht="33" customHeight="1">
      <c r="A15" s="23" t="s">
        <v>35</v>
      </c>
      <c r="B15" s="9" t="s">
        <v>45</v>
      </c>
      <c r="C15" s="17" t="s">
        <v>46</v>
      </c>
      <c r="D15" s="13" t="s">
        <v>47</v>
      </c>
      <c r="E15" s="14">
        <v>883000</v>
      </c>
      <c r="F15" s="14">
        <v>883000</v>
      </c>
      <c r="G15" s="14"/>
      <c r="H15" s="14"/>
      <c r="I15" s="21"/>
    </row>
    <row r="16" spans="1:11" ht="44.25" customHeight="1">
      <c r="A16" s="24" t="s">
        <v>48</v>
      </c>
      <c r="B16" s="9" t="s">
        <v>49</v>
      </c>
      <c r="C16" s="17" t="s">
        <v>50</v>
      </c>
      <c r="D16" s="17" t="s">
        <v>51</v>
      </c>
      <c r="E16" s="14">
        <v>34000</v>
      </c>
      <c r="G16" s="14">
        <v>10000</v>
      </c>
      <c r="H16" s="14">
        <v>24000</v>
      </c>
      <c r="I16" s="21"/>
      <c r="K16" s="25"/>
    </row>
    <row r="17" spans="1:11" ht="30.75">
      <c r="A17" s="23" t="s">
        <v>30</v>
      </c>
      <c r="B17" s="9" t="s">
        <v>52</v>
      </c>
      <c r="C17" s="17" t="s">
        <v>53</v>
      </c>
      <c r="D17" s="17" t="s">
        <v>54</v>
      </c>
      <c r="E17" s="14">
        <v>961814.39</v>
      </c>
      <c r="F17" s="14">
        <v>847068</v>
      </c>
      <c r="H17" s="14">
        <v>114746.39</v>
      </c>
      <c r="I17" s="26"/>
      <c r="K17" s="25"/>
    </row>
    <row r="18" spans="1:11" ht="34.5" customHeight="1">
      <c r="A18" s="23" t="s">
        <v>48</v>
      </c>
      <c r="B18" s="9" t="s">
        <v>55</v>
      </c>
      <c r="C18" s="17" t="s">
        <v>56</v>
      </c>
      <c r="D18" s="17" t="s">
        <v>57</v>
      </c>
      <c r="E18" s="14">
        <v>54000</v>
      </c>
      <c r="F18" s="14">
        <v>54000</v>
      </c>
      <c r="G18" s="14"/>
      <c r="H18" s="14"/>
      <c r="I18" s="21"/>
      <c r="K18" s="27"/>
    </row>
    <row r="19" spans="1:11" ht="51.75" customHeight="1">
      <c r="A19" s="23" t="s">
        <v>48</v>
      </c>
      <c r="B19" s="9" t="s">
        <v>58</v>
      </c>
      <c r="C19" s="17" t="s">
        <v>59</v>
      </c>
      <c r="D19" s="17" t="s">
        <v>60</v>
      </c>
      <c r="E19" s="14">
        <v>37029.33</v>
      </c>
      <c r="F19" s="14"/>
      <c r="G19" s="14"/>
      <c r="H19" s="14">
        <v>37029.33</v>
      </c>
      <c r="I19" s="21"/>
      <c r="K19" s="28"/>
    </row>
    <row r="20" spans="1:9" ht="30.75">
      <c r="A20" s="29" t="s">
        <v>35</v>
      </c>
      <c r="B20" s="30" t="s">
        <v>61</v>
      </c>
      <c r="C20" s="31" t="s">
        <v>62</v>
      </c>
      <c r="D20" s="31" t="s">
        <v>63</v>
      </c>
      <c r="E20" s="32">
        <v>54450.3</v>
      </c>
      <c r="F20" s="32"/>
      <c r="G20" s="32"/>
      <c r="H20" s="14">
        <v>54450.3</v>
      </c>
      <c r="I20" s="4"/>
    </row>
    <row r="21" spans="1:11" ht="46.5">
      <c r="A21" s="33" t="s">
        <v>48</v>
      </c>
      <c r="B21" s="9" t="s">
        <v>64</v>
      </c>
      <c r="C21" s="17" t="s">
        <v>65</v>
      </c>
      <c r="D21" s="17" t="s">
        <v>66</v>
      </c>
      <c r="E21" s="14">
        <f>F21+H21+I21</f>
        <v>491658.88</v>
      </c>
      <c r="F21" s="14">
        <v>126000</v>
      </c>
      <c r="G21" s="14"/>
      <c r="H21" s="14">
        <v>184000</v>
      </c>
      <c r="I21" s="14">
        <v>181658.88</v>
      </c>
      <c r="J21" s="14"/>
      <c r="K21" s="16"/>
    </row>
    <row r="22" spans="1:11" ht="31.5">
      <c r="A22" s="33" t="s">
        <v>67</v>
      </c>
      <c r="B22" s="9" t="s">
        <v>68</v>
      </c>
      <c r="C22" s="34" t="s">
        <v>69</v>
      </c>
      <c r="D22" s="34" t="s">
        <v>69</v>
      </c>
      <c r="E22" s="14">
        <v>100000</v>
      </c>
      <c r="F22" s="6"/>
      <c r="G22"/>
      <c r="H22" s="14">
        <v>100000</v>
      </c>
      <c r="I22" s="35"/>
      <c r="J22" s="36"/>
      <c r="K22" s="16"/>
    </row>
    <row r="23" spans="4:12" ht="15">
      <c r="D23" s="14" t="s">
        <v>70</v>
      </c>
      <c r="E23" s="14">
        <f>SUM(E5:E22)</f>
        <v>7154403.55</v>
      </c>
      <c r="F23" s="14">
        <f>SUM(F6:F21)</f>
        <v>3704787.63</v>
      </c>
      <c r="G23" s="14">
        <v>10000</v>
      </c>
      <c r="H23" s="14">
        <f>SUM(H5:H22)</f>
        <v>3103678.14</v>
      </c>
      <c r="I23" s="37">
        <f>SUM(I6:I21)</f>
        <v>335937.78</v>
      </c>
      <c r="J23" s="25"/>
      <c r="K23" s="25"/>
      <c r="L23" s="25"/>
    </row>
    <row r="24" spans="5:12" ht="15">
      <c r="E24"/>
      <c r="F24" s="25"/>
      <c r="G24" s="25"/>
      <c r="H24" s="38"/>
      <c r="I24" s="39"/>
      <c r="J24" s="25"/>
      <c r="K24" s="25"/>
      <c r="L24" s="25"/>
    </row>
    <row r="25" spans="5:12" ht="15">
      <c r="E25" s="40"/>
      <c r="F25" s="38"/>
      <c r="G25" s="41"/>
      <c r="H25" s="38"/>
      <c r="I25" s="42"/>
      <c r="J25" s="25"/>
      <c r="K25" s="25"/>
      <c r="L25" s="25"/>
    </row>
    <row r="26" spans="5:12" ht="15">
      <c r="E26" s="40"/>
      <c r="F26" s="38"/>
      <c r="G26" s="43"/>
      <c r="H26" s="43"/>
      <c r="I26" s="25"/>
      <c r="J26" s="27"/>
      <c r="K26" s="27"/>
      <c r="L26" s="27"/>
    </row>
    <row r="27" spans="6:12" ht="15">
      <c r="F27" s="38"/>
      <c r="G27" s="3"/>
      <c r="I27" s="25"/>
      <c r="J27" s="28"/>
      <c r="K27" s="28"/>
      <c r="L27" s="28"/>
    </row>
    <row r="28" spans="9:12" ht="15">
      <c r="I28" s="25"/>
      <c r="J28" s="28"/>
      <c r="K28" s="28"/>
      <c r="L28" s="28"/>
    </row>
    <row r="29" ht="15">
      <c r="I29" s="25"/>
    </row>
    <row r="30" spans="1:9" ht="30.75">
      <c r="A30" s="44"/>
      <c r="B30" s="44"/>
      <c r="C30" s="44"/>
      <c r="E30" s="45" t="s">
        <v>70</v>
      </c>
      <c r="F30" s="46" t="s">
        <v>71</v>
      </c>
      <c r="G30" s="47" t="s">
        <v>72</v>
      </c>
      <c r="I30" s="25"/>
    </row>
    <row r="31" spans="1:7" ht="15">
      <c r="A31" s="48"/>
      <c r="B31" s="49"/>
      <c r="C31" s="49"/>
      <c r="D31" s="50"/>
      <c r="E31" s="46">
        <f>E23</f>
        <v>7154403.55</v>
      </c>
      <c r="F31" s="46">
        <f>E31-G31</f>
        <v>5881763.22</v>
      </c>
      <c r="G31" s="47">
        <v>1272640.33</v>
      </c>
    </row>
    <row r="32" spans="1:7" ht="15">
      <c r="A32" s="51"/>
      <c r="B32" s="51"/>
      <c r="C32" s="51"/>
      <c r="D32" s="50"/>
      <c r="E32" s="52"/>
      <c r="F32" s="53"/>
      <c r="G32" s="53"/>
    </row>
    <row r="33" spans="1:7" ht="30.75">
      <c r="A33" s="54"/>
      <c r="B33" s="55"/>
      <c r="C33" s="49"/>
      <c r="D33" s="50"/>
      <c r="E33" s="56" t="s">
        <v>73</v>
      </c>
      <c r="F33" s="57" t="s">
        <v>71</v>
      </c>
      <c r="G33" s="58" t="s">
        <v>72</v>
      </c>
    </row>
    <row r="34" spans="1:7" ht="15">
      <c r="A34" s="59"/>
      <c r="B34"/>
      <c r="C34"/>
      <c r="D34" s="50"/>
      <c r="E34" s="60">
        <f>H23</f>
        <v>3103678.14</v>
      </c>
      <c r="F34" s="58">
        <f>E34-G34</f>
        <v>2840303.81</v>
      </c>
      <c r="G34" s="58">
        <v>263374.33</v>
      </c>
    </row>
    <row r="35" spans="1:11" ht="46.5">
      <c r="A35" s="54"/>
      <c r="B35"/>
      <c r="C35"/>
      <c r="D35" s="50"/>
      <c r="E35" s="61" t="s">
        <v>74</v>
      </c>
      <c r="F35" s="60" t="s">
        <v>71</v>
      </c>
      <c r="G35" s="60" t="s">
        <v>72</v>
      </c>
      <c r="K35" s="62"/>
    </row>
    <row r="36" spans="1:11" ht="15">
      <c r="A36" s="59"/>
      <c r="B36"/>
      <c r="C36"/>
      <c r="D36" s="50"/>
      <c r="E36" s="60">
        <v>1794654</v>
      </c>
      <c r="F36" s="60">
        <f>E36-G36</f>
        <v>1388968</v>
      </c>
      <c r="G36" s="60">
        <v>405686</v>
      </c>
      <c r="I36" s="16"/>
      <c r="K36" s="16"/>
    </row>
    <row r="37" spans="1:7" ht="15">
      <c r="A37" s="54"/>
      <c r="B37"/>
      <c r="C37"/>
      <c r="D37" s="50"/>
      <c r="E37" s="60"/>
      <c r="F37" s="60"/>
      <c r="G37" s="60"/>
    </row>
    <row r="38" spans="1:7" ht="46.5">
      <c r="A38" s="59"/>
      <c r="B38"/>
      <c r="C38"/>
      <c r="D38" s="50"/>
      <c r="E38" s="63" t="s">
        <v>75</v>
      </c>
      <c r="F38" s="64" t="s">
        <v>71</v>
      </c>
      <c r="G38" s="64" t="s">
        <v>72</v>
      </c>
    </row>
    <row r="39" spans="1:7" ht="15">
      <c r="A39" s="54"/>
      <c r="B39"/>
      <c r="C39"/>
      <c r="D39" s="50"/>
      <c r="E39" s="64">
        <v>1910133.61</v>
      </c>
      <c r="F39" s="65">
        <f>E39-G39</f>
        <v>1306553.61</v>
      </c>
      <c r="G39" s="64">
        <v>603580</v>
      </c>
    </row>
    <row r="40" spans="1:7" ht="30.75">
      <c r="A40" s="55"/>
      <c r="B40"/>
      <c r="C40"/>
      <c r="E40" s="66" t="s">
        <v>76</v>
      </c>
      <c r="F40" s="67" t="s">
        <v>71</v>
      </c>
      <c r="G40" s="67" t="s">
        <v>72</v>
      </c>
    </row>
    <row r="41" spans="1:7" ht="15">
      <c r="A41" s="68"/>
      <c r="B41" s="69"/>
      <c r="C41" s="68"/>
      <c r="E41" s="67">
        <v>10000</v>
      </c>
      <c r="F41" s="67"/>
      <c r="G41" s="67">
        <v>10000</v>
      </c>
    </row>
    <row r="42" spans="5:9" ht="30.75">
      <c r="E42" s="66" t="s">
        <v>77</v>
      </c>
      <c r="F42" s="67" t="s">
        <v>71</v>
      </c>
      <c r="G42" s="67" t="s">
        <v>72</v>
      </c>
      <c r="H42" s="70" t="s">
        <v>78</v>
      </c>
      <c r="I42" s="71" t="s">
        <v>79</v>
      </c>
    </row>
    <row r="43" spans="5:9" ht="15">
      <c r="E43" s="72">
        <v>335937.78</v>
      </c>
      <c r="F43" s="72">
        <v>335937.78</v>
      </c>
      <c r="G43" s="73"/>
      <c r="H43" s="72" t="s">
        <v>80</v>
      </c>
      <c r="I43" s="74">
        <v>423631.5</v>
      </c>
    </row>
    <row r="44" ht="12.75">
      <c r="E44" s="3"/>
    </row>
  </sheetData>
  <sheetProtection selectLockedCells="1" selectUnlockedCells="1"/>
  <mergeCells count="3">
    <mergeCell ref="A1:H1"/>
    <mergeCell ref="B2:H2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2021-05-26T14:42:48Z</dcterms:modified>
  <cp:category/>
  <cp:version/>
  <cp:contentType/>
  <cp:contentStatus/>
</cp:coreProperties>
</file>